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egreteria 1\Desktop\2019\FERIE  2020\"/>
    </mc:Choice>
  </mc:AlternateContent>
  <bookViews>
    <workbookView xWindow="240" yWindow="135" windowWidth="19320" windowHeight="9780"/>
  </bookViews>
  <sheets>
    <sheet name="GENNAIO 2020" sheetId="4" r:id="rId1"/>
    <sheet name="FEBBRAIO 2020" sheetId="15" r:id="rId2"/>
    <sheet name="MARZO 2020" sheetId="16" r:id="rId3"/>
    <sheet name="FEBBRAIO" sheetId="2" state="hidden" r:id="rId4"/>
    <sheet name="MARZO" sheetId="3" state="hidden" r:id="rId5"/>
    <sheet name="APRILE" sheetId="5" state="hidden" r:id="rId6"/>
    <sheet name="MAGGIO" sheetId="6" state="hidden" r:id="rId7"/>
    <sheet name="GIUGNO" sheetId="7" state="hidden" r:id="rId8"/>
    <sheet name="LUGLIO" sheetId="8" state="hidden" r:id="rId9"/>
    <sheet name="AGOSTO" sheetId="9" state="hidden" r:id="rId10"/>
    <sheet name="SETTEMBRE" sheetId="10" state="hidden" r:id="rId11"/>
    <sheet name="OTTOBRE" sheetId="11" state="hidden" r:id="rId12"/>
    <sheet name="NOVEMBRE" sheetId="12" state="hidden" r:id="rId13"/>
    <sheet name="DICEMBRE" sheetId="13" state="hidden" r:id="rId14"/>
  </sheets>
  <calcPr calcId="162913"/>
</workbook>
</file>

<file path=xl/calcChain.xml><?xml version="1.0" encoding="utf-8"?>
<calcChain xmlns="http://schemas.openxmlformats.org/spreadsheetml/2006/main">
  <c r="D24" i="16" l="1"/>
  <c r="E24" i="16"/>
  <c r="D24" i="4"/>
  <c r="H24" i="16" l="1"/>
  <c r="G24" i="16"/>
  <c r="F24" i="16"/>
  <c r="I24" i="16" s="1"/>
  <c r="B24" i="16"/>
  <c r="G24" i="15"/>
  <c r="F24" i="15"/>
  <c r="E24" i="15"/>
  <c r="C24" i="15"/>
  <c r="D24" i="15"/>
  <c r="G24" i="4"/>
  <c r="E24" i="4"/>
  <c r="C24" i="4"/>
  <c r="J23" i="15" l="1"/>
  <c r="J23" i="4" l="1"/>
  <c r="J22" i="16"/>
  <c r="J22" i="4"/>
  <c r="J22" i="15"/>
  <c r="J21" i="15"/>
  <c r="J21" i="4"/>
  <c r="J21" i="16"/>
  <c r="J23" i="16"/>
  <c r="J20" i="16"/>
  <c r="J20" i="4"/>
  <c r="J20" i="15"/>
  <c r="J19" i="16"/>
  <c r="J19" i="4"/>
  <c r="J19" i="15"/>
  <c r="J18" i="15"/>
  <c r="I18" i="15"/>
  <c r="H18" i="15"/>
  <c r="J18" i="16"/>
  <c r="J18" i="4"/>
  <c r="J17" i="16"/>
  <c r="J17" i="4"/>
  <c r="J17" i="15"/>
  <c r="J16" i="16"/>
  <c r="J16" i="4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J16" i="15"/>
  <c r="B24" i="15"/>
  <c r="I23" i="15"/>
  <c r="H23" i="15"/>
  <c r="I22" i="15"/>
  <c r="H22" i="15"/>
  <c r="I21" i="15"/>
  <c r="H21" i="15"/>
  <c r="I20" i="15"/>
  <c r="H20" i="15"/>
  <c r="I19" i="15"/>
  <c r="H19" i="15"/>
  <c r="I17" i="15"/>
  <c r="H17" i="15"/>
  <c r="I16" i="15"/>
  <c r="H16" i="15"/>
  <c r="I24" i="4" l="1"/>
  <c r="J24" i="4"/>
  <c r="J24" i="15"/>
  <c r="I24" i="15"/>
  <c r="H24" i="15"/>
  <c r="J24" i="16"/>
  <c r="C24" i="11"/>
  <c r="D24" i="11"/>
  <c r="E24" i="8"/>
  <c r="D24" i="8"/>
  <c r="C24" i="8"/>
  <c r="B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E24" i="7"/>
  <c r="D24" i="7"/>
  <c r="C24" i="7"/>
  <c r="B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E24" i="6"/>
  <c r="D24" i="6"/>
  <c r="C24" i="6"/>
  <c r="B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E24" i="5"/>
  <c r="D24" i="5"/>
  <c r="C24" i="5"/>
  <c r="B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E24" i="3"/>
  <c r="D24" i="3"/>
  <c r="C24" i="3"/>
  <c r="B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E24" i="2"/>
  <c r="D24" i="2"/>
  <c r="C24" i="2"/>
  <c r="B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B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E24" i="13"/>
  <c r="D24" i="13"/>
  <c r="C24" i="13"/>
  <c r="B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E24" i="12"/>
  <c r="D24" i="12"/>
  <c r="C24" i="12"/>
  <c r="B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E24" i="11"/>
  <c r="B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E24" i="10"/>
  <c r="D24" i="10"/>
  <c r="C24" i="10"/>
  <c r="B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E24" i="9"/>
  <c r="D24" i="9"/>
  <c r="C24" i="9"/>
  <c r="B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F24" i="12" l="1"/>
  <c r="F24" i="10"/>
  <c r="F24" i="9"/>
  <c r="F24" i="5"/>
  <c r="F24" i="8"/>
  <c r="G24" i="8"/>
  <c r="G24" i="7"/>
  <c r="F24" i="7"/>
  <c r="F24" i="6"/>
  <c r="G24" i="6"/>
  <c r="G24" i="5"/>
  <c r="F24" i="3"/>
  <c r="G24" i="3"/>
  <c r="G24" i="2"/>
  <c r="F24" i="2"/>
  <c r="H24" i="4"/>
  <c r="F24" i="13"/>
  <c r="G24" i="13"/>
  <c r="G24" i="12"/>
  <c r="F24" i="11"/>
  <c r="G24" i="11"/>
  <c r="G24" i="10"/>
  <c r="G24" i="9"/>
</calcChain>
</file>

<file path=xl/sharedStrings.xml><?xml version="1.0" encoding="utf-8"?>
<sst xmlns="http://schemas.openxmlformats.org/spreadsheetml/2006/main" count="236" uniqueCount="23">
  <si>
    <t>PERSONALE IN SERVIZIO</t>
  </si>
  <si>
    <t>TOTALE GIORNI LAVORATIVI</t>
  </si>
  <si>
    <t>TOT ASSENZE</t>
  </si>
  <si>
    <t>TOT PRESENZE</t>
  </si>
  <si>
    <t>% ASSENZE</t>
  </si>
  <si>
    <t>% PRESENZE</t>
  </si>
  <si>
    <t>TOTALI</t>
  </si>
  <si>
    <t>UFFICIO/UNITA' ORGANIZZATIVA</t>
  </si>
  <si>
    <t>SETTORE I AFFARI GENERALI E PERSONALE</t>
  </si>
  <si>
    <t>SETTORE III ECONOMICO FINANZIARIO</t>
  </si>
  <si>
    <t>SETTORE IV TRIBUTI ED ALTRE ENTRATE</t>
  </si>
  <si>
    <t>SETTORE V POLIZIA MUNICIPALE</t>
  </si>
  <si>
    <t>SETTORE VI URBANISTICA EDILIZIA E PATRIMONIO</t>
  </si>
  <si>
    <t>SETTORE VII LAVORI PUBBLICI E MANUTENZIONE</t>
  </si>
  <si>
    <t>UFFICIO DI GABINETTO DEL SINDACO</t>
  </si>
  <si>
    <t>SETTORE DEM POL SOCIALI PUB ISTR COM PROT</t>
  </si>
  <si>
    <t>GIORNI LAVORATIVI NEL MESE</t>
  </si>
  <si>
    <t>ASSENZE PER FERIE</t>
  </si>
  <si>
    <t>%TASSO DI ASSENZA AL NETTO DELLE FERIE</t>
  </si>
  <si>
    <t>N.B Nel computo "Totale giornate di assenza" sono calcolati tutti i giorni di mancata presenza lavorativa a qualsiasi titolo verificatasi (malattia, ferie, permessi, aspettativa, congedo obbligatorio ecc.) del personale dei Settori del Comune</t>
  </si>
  <si>
    <t>SETTORE DEMOGRAFICI- PROT.</t>
  </si>
  <si>
    <t>SETTORE DEM - PROTOCOLLO</t>
  </si>
  <si>
    <t xml:space="preserve">SETTORE DEM - PROT.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</si>
</sst>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/>
    <xf numFmtId="0" fontId="0" fillId="0" borderId="1" xfId="0" applyBorder="1"/>
    <xf numFmtId="0" fontId="5" fillId="0" borderId="0" xfId="0" applyFont="1" applyFill="1" applyBorder="1"/>
    <xf numFmtId="0" fontId="8" fillId="0" borderId="1" xfId="0" applyFont="1" applyFill="1" applyBorder="1" applyAlignment="1"/>
    <xf numFmtId="9" fontId="0" fillId="0" borderId="1" xfId="1" applyFont="1" applyBorder="1"/>
    <xf numFmtId="10" fontId="0" fillId="0" borderId="1" xfId="0" applyNumberFormat="1" applyBorder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050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2049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6104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2020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COMUNALE  DI AGRIGENTO</a:t>
          </a:r>
          <a:endParaRPr lang="it-IT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</a:t>
          </a:r>
          <a:r>
            <a:rPr lang="it-IT" sz="1400" b="1" baseline="0"/>
            <a:t> 2020</a:t>
          </a:r>
          <a:endParaRPr lang="it-IT" sz="1400" b="1"/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 COMUNALE DI AGRIGENTO</a:t>
          </a:r>
          <a:endParaRPr lang="it-IT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</a:t>
          </a:r>
          <a:r>
            <a:rPr lang="it-IT" sz="1400" b="1" baseline="0"/>
            <a:t> 2020</a:t>
          </a:r>
          <a:endParaRPr lang="it-IT" sz="1400" b="1"/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COMUNALE DI AGRIGENTO</a:t>
          </a:r>
          <a:endParaRPr lang="it-IT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26"/>
  <sheetViews>
    <sheetView tabSelected="1" workbookViewId="0">
      <selection activeCell="C31" sqref="C31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19" t="s">
        <v>18</v>
      </c>
      <c r="K15" s="19"/>
      <c r="L15" s="19"/>
    </row>
    <row r="16" spans="1:12" ht="15" customHeight="1" x14ac:dyDescent="0.25">
      <c r="A16" s="7" t="s">
        <v>8</v>
      </c>
      <c r="B16" s="8">
        <v>6</v>
      </c>
      <c r="C16" s="8">
        <v>21</v>
      </c>
      <c r="D16" s="8">
        <v>126</v>
      </c>
      <c r="E16" s="8">
        <v>32</v>
      </c>
      <c r="F16" s="8">
        <v>94</v>
      </c>
      <c r="G16" s="17">
        <v>16</v>
      </c>
      <c r="H16" s="9">
        <f>E16/D16</f>
        <v>0.25396825396825395</v>
      </c>
      <c r="I16" s="9">
        <f t="shared" ref="I16:I23" si="0">F16/D16</f>
        <v>0.74603174603174605</v>
      </c>
      <c r="J16" s="20">
        <f xml:space="preserve"> (E16-G16)/D16</f>
        <v>0.12698412698412698</v>
      </c>
      <c r="K16" s="20"/>
      <c r="L16" s="20"/>
    </row>
    <row r="17" spans="1:14" ht="15.75" customHeight="1" x14ac:dyDescent="0.25">
      <c r="A17" s="7" t="s">
        <v>21</v>
      </c>
      <c r="B17" s="8">
        <v>5</v>
      </c>
      <c r="C17" s="8">
        <v>21</v>
      </c>
      <c r="D17" s="8">
        <v>105</v>
      </c>
      <c r="E17" s="8">
        <v>16</v>
      </c>
      <c r="F17" s="8">
        <v>89</v>
      </c>
      <c r="G17" s="17">
        <v>10</v>
      </c>
      <c r="H17" s="9">
        <f>E17/D17</f>
        <v>0.15238095238095239</v>
      </c>
      <c r="I17" s="9">
        <f t="shared" si="0"/>
        <v>0.84761904761904761</v>
      </c>
      <c r="J17" s="21">
        <f>(E17-G17)/D17</f>
        <v>5.7142857142857141E-2</v>
      </c>
      <c r="K17" s="21"/>
      <c r="L17" s="21"/>
    </row>
    <row r="18" spans="1:14" ht="15.75" x14ac:dyDescent="0.25">
      <c r="A18" s="10" t="s">
        <v>9</v>
      </c>
      <c r="B18" s="8">
        <v>3</v>
      </c>
      <c r="C18" s="8">
        <v>21</v>
      </c>
      <c r="D18" s="8">
        <v>63</v>
      </c>
      <c r="E18" s="8">
        <v>13</v>
      </c>
      <c r="F18" s="8">
        <v>50</v>
      </c>
      <c r="G18" s="17">
        <v>11</v>
      </c>
      <c r="H18" s="9">
        <f t="shared" ref="H18:H23" si="1">E18/D18</f>
        <v>0.20634920634920634</v>
      </c>
      <c r="I18" s="9">
        <f t="shared" si="0"/>
        <v>0.79365079365079361</v>
      </c>
      <c r="J18" s="21">
        <f>(E18-G18)/D18</f>
        <v>3.1746031746031744E-2</v>
      </c>
      <c r="K18" s="21"/>
      <c r="L18" s="21"/>
    </row>
    <row r="19" spans="1:14" ht="15.75" x14ac:dyDescent="0.25">
      <c r="A19" s="10" t="s">
        <v>10</v>
      </c>
      <c r="B19" s="8">
        <v>3</v>
      </c>
      <c r="C19" s="8">
        <v>21</v>
      </c>
      <c r="D19" s="8">
        <v>63</v>
      </c>
      <c r="E19" s="8">
        <v>0</v>
      </c>
      <c r="F19" s="8">
        <v>0</v>
      </c>
      <c r="G19" s="17">
        <v>0</v>
      </c>
      <c r="H19" s="9">
        <f t="shared" si="1"/>
        <v>0</v>
      </c>
      <c r="I19" s="9">
        <f t="shared" si="0"/>
        <v>0</v>
      </c>
      <c r="J19" s="21">
        <f>(E19-G19)/D19</f>
        <v>0</v>
      </c>
      <c r="K19" s="21"/>
      <c r="L19" s="21"/>
    </row>
    <row r="20" spans="1:14" ht="15.75" x14ac:dyDescent="0.25">
      <c r="A20" s="10" t="s">
        <v>11</v>
      </c>
      <c r="B20" s="8">
        <v>5</v>
      </c>
      <c r="C20" s="8">
        <v>25</v>
      </c>
      <c r="D20" s="8">
        <v>125</v>
      </c>
      <c r="E20" s="8">
        <v>7</v>
      </c>
      <c r="F20" s="8">
        <v>118</v>
      </c>
      <c r="G20" s="17">
        <v>7</v>
      </c>
      <c r="H20" s="9">
        <f t="shared" si="1"/>
        <v>5.6000000000000001E-2</v>
      </c>
      <c r="I20" s="9">
        <f t="shared" si="0"/>
        <v>0.94399999999999995</v>
      </c>
      <c r="J20" s="21">
        <f>(E20-G20)/D20</f>
        <v>0</v>
      </c>
      <c r="K20" s="21"/>
      <c r="L20" s="21"/>
    </row>
    <row r="21" spans="1:14" ht="15.75" x14ac:dyDescent="0.25">
      <c r="A21" s="10" t="s">
        <v>12</v>
      </c>
      <c r="B21" s="8">
        <v>4</v>
      </c>
      <c r="C21" s="8">
        <v>21</v>
      </c>
      <c r="D21" s="8">
        <v>84</v>
      </c>
      <c r="E21" s="8">
        <v>22</v>
      </c>
      <c r="F21" s="8">
        <v>62</v>
      </c>
      <c r="G21" s="17">
        <v>12</v>
      </c>
      <c r="H21" s="9">
        <f t="shared" si="1"/>
        <v>0.26190476190476192</v>
      </c>
      <c r="I21" s="9">
        <f t="shared" si="0"/>
        <v>0.73809523809523814</v>
      </c>
      <c r="J21" s="21">
        <f>(E21-G21)/D21</f>
        <v>0.11904761904761904</v>
      </c>
      <c r="K21" s="21"/>
      <c r="L21" s="21"/>
    </row>
    <row r="22" spans="1:14" ht="15.75" x14ac:dyDescent="0.25">
      <c r="A22" s="10" t="s">
        <v>13</v>
      </c>
      <c r="B22" s="8">
        <v>3</v>
      </c>
      <c r="C22" s="8">
        <v>21</v>
      </c>
      <c r="D22" s="8">
        <v>63</v>
      </c>
      <c r="E22" s="8">
        <v>2</v>
      </c>
      <c r="F22" s="8">
        <v>61</v>
      </c>
      <c r="G22" s="17">
        <v>0</v>
      </c>
      <c r="H22" s="9">
        <f t="shared" si="1"/>
        <v>3.1746031746031744E-2</v>
      </c>
      <c r="I22" s="9">
        <f t="shared" si="0"/>
        <v>0.96825396825396826</v>
      </c>
      <c r="J22" s="21">
        <f xml:space="preserve"> (E22-G22)/D22</f>
        <v>3.1746031746031744E-2</v>
      </c>
      <c r="K22" s="21"/>
      <c r="L22" s="21"/>
    </row>
    <row r="23" spans="1:14" ht="15.75" x14ac:dyDescent="0.25">
      <c r="A23" s="10" t="s">
        <v>14</v>
      </c>
      <c r="B23" s="8">
        <v>0</v>
      </c>
      <c r="C23" s="8">
        <v>0</v>
      </c>
      <c r="D23" s="8">
        <v>0</v>
      </c>
      <c r="E23" s="8">
        <v>0</v>
      </c>
      <c r="F23" s="8"/>
      <c r="G23" s="17"/>
      <c r="H23" s="9" t="e">
        <f t="shared" si="1"/>
        <v>#DIV/0!</v>
      </c>
      <c r="I23" s="9" t="e">
        <f t="shared" si="0"/>
        <v>#DIV/0!</v>
      </c>
      <c r="J23" s="21" t="e">
        <f xml:space="preserve"> (E23-G23)/D23</f>
        <v>#DIV/0!</v>
      </c>
      <c r="K23" s="21"/>
      <c r="L23" s="21"/>
    </row>
    <row r="24" spans="1:14" ht="15.75" x14ac:dyDescent="0.25">
      <c r="A24" s="11" t="s">
        <v>6</v>
      </c>
      <c r="B24" s="12">
        <f t="shared" ref="B24:G24" si="2">SUM(B16:B23)</f>
        <v>29</v>
      </c>
      <c r="C24" s="12">
        <f t="shared" si="2"/>
        <v>151</v>
      </c>
      <c r="D24" s="12">
        <f>SUM(D16:D23)</f>
        <v>629</v>
      </c>
      <c r="E24" s="12">
        <f t="shared" si="2"/>
        <v>92</v>
      </c>
      <c r="F24" s="12">
        <v>474</v>
      </c>
      <c r="G24" s="12">
        <f t="shared" si="2"/>
        <v>56</v>
      </c>
      <c r="H24" s="13">
        <f>E24/D24</f>
        <v>0.14626391096979333</v>
      </c>
      <c r="I24" s="13">
        <f>F24/D24</f>
        <v>0.75357710651828302</v>
      </c>
      <c r="J24" s="21">
        <f xml:space="preserve"> (E24-G24)/D24</f>
        <v>5.7233704292527825E-2</v>
      </c>
      <c r="K24" s="21"/>
      <c r="L24" s="21"/>
    </row>
    <row r="26" spans="1:14" x14ac:dyDescent="0.25">
      <c r="A26" s="18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11">
    <mergeCell ref="A26:N26"/>
    <mergeCell ref="J15:L15"/>
    <mergeCell ref="J16:L16"/>
    <mergeCell ref="J17:L17"/>
    <mergeCell ref="J18:L18"/>
    <mergeCell ref="J20:L20"/>
    <mergeCell ref="J19:L19"/>
    <mergeCell ref="J21:L21"/>
    <mergeCell ref="J24:L24"/>
    <mergeCell ref="J23:L23"/>
    <mergeCell ref="J22:L2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24"/>
  <sheetViews>
    <sheetView topLeftCell="B10" workbookViewId="0">
      <selection activeCell="E23" sqref="E2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14</v>
      </c>
      <c r="E16" s="8">
        <v>146</v>
      </c>
      <c r="F16" s="9">
        <f>D16/C16</f>
        <v>8.7499999999999994E-2</v>
      </c>
      <c r="G16" s="9">
        <f>E16/C16</f>
        <v>0.91249999999999998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8</v>
      </c>
      <c r="E17" s="8">
        <v>112</v>
      </c>
      <c r="F17" s="9">
        <f>D17/C17</f>
        <v>6.6666666666666666E-2</v>
      </c>
      <c r="G17" s="9">
        <f t="shared" ref="G17:G23" si="0">E17/C17</f>
        <v>0.93333333333333335</v>
      </c>
      <c r="H17" s="1"/>
    </row>
    <row r="18" spans="1:8" ht="15.75" x14ac:dyDescent="0.2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 x14ac:dyDescent="0.25">
      <c r="A19" s="10" t="s">
        <v>10</v>
      </c>
      <c r="B19" s="8">
        <v>3</v>
      </c>
      <c r="C19" s="8">
        <v>60</v>
      </c>
      <c r="D19" s="8">
        <v>12</v>
      </c>
      <c r="E19" s="8">
        <v>48</v>
      </c>
      <c r="F19" s="9">
        <f t="shared" si="1"/>
        <v>0.2</v>
      </c>
      <c r="G19" s="9">
        <f t="shared" si="0"/>
        <v>0.8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4</v>
      </c>
      <c r="E20" s="8">
        <v>96</v>
      </c>
      <c r="F20" s="9">
        <f t="shared" si="1"/>
        <v>0.04</v>
      </c>
      <c r="G20" s="9">
        <f t="shared" si="0"/>
        <v>0.96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25</v>
      </c>
      <c r="E21" s="8">
        <v>95</v>
      </c>
      <c r="F21" s="9">
        <f t="shared" si="1"/>
        <v>0.20833333333333334</v>
      </c>
      <c r="G21" s="9">
        <f t="shared" si="0"/>
        <v>0.79166666666666663</v>
      </c>
      <c r="H21" s="1"/>
    </row>
    <row r="22" spans="1:8" ht="15.75" x14ac:dyDescent="0.25">
      <c r="A22" s="10" t="s">
        <v>13</v>
      </c>
      <c r="B22" s="8">
        <v>5</v>
      </c>
      <c r="C22" s="8">
        <v>100</v>
      </c>
      <c r="D22" s="8">
        <v>41</v>
      </c>
      <c r="E22" s="8">
        <v>59</v>
      </c>
      <c r="F22" s="9">
        <f t="shared" si="1"/>
        <v>0.41</v>
      </c>
      <c r="G22" s="9">
        <f t="shared" si="0"/>
        <v>0.59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8</v>
      </c>
      <c r="E23" s="8">
        <v>32</v>
      </c>
      <c r="F23" s="9">
        <f t="shared" si="1"/>
        <v>0.2</v>
      </c>
      <c r="G23" s="9">
        <f t="shared" si="0"/>
        <v>0.8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119</v>
      </c>
      <c r="E24" s="12">
        <f>SUM(E16:E23)</f>
        <v>641</v>
      </c>
      <c r="F24" s="13">
        <f>D24/C24</f>
        <v>0.15657894736842104</v>
      </c>
      <c r="G24" s="13">
        <f>E24/C24</f>
        <v>0.84342105263157896</v>
      </c>
      <c r="H2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H24"/>
  <sheetViews>
    <sheetView workbookViewId="0">
      <selection activeCell="E23" sqref="E2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176</v>
      </c>
      <c r="D16" s="8">
        <v>31</v>
      </c>
      <c r="E16" s="8">
        <v>145</v>
      </c>
      <c r="F16" s="9">
        <f>D16/C16</f>
        <v>0.17613636363636365</v>
      </c>
      <c r="G16" s="9">
        <f>E16/C16</f>
        <v>0.82386363636363635</v>
      </c>
      <c r="H16" s="1"/>
    </row>
    <row r="17" spans="1:8" ht="15.75" customHeight="1" x14ac:dyDescent="0.25">
      <c r="A17" s="7" t="s">
        <v>15</v>
      </c>
      <c r="B17" s="8">
        <v>7</v>
      </c>
      <c r="C17" s="8">
        <v>154</v>
      </c>
      <c r="D17" s="8">
        <v>37</v>
      </c>
      <c r="E17" s="8">
        <v>117</v>
      </c>
      <c r="F17" s="9">
        <f>D17/C17</f>
        <v>0.24025974025974026</v>
      </c>
      <c r="G17" s="9">
        <f t="shared" ref="G17:G23" si="0">E17/C17</f>
        <v>0.75974025974025972</v>
      </c>
      <c r="H17" s="1"/>
    </row>
    <row r="18" spans="1:8" ht="15.75" x14ac:dyDescent="0.25">
      <c r="A18" s="10" t="s">
        <v>9</v>
      </c>
      <c r="B18" s="8">
        <v>4</v>
      </c>
      <c r="C18" s="8">
        <v>88</v>
      </c>
      <c r="D18" s="8">
        <v>5</v>
      </c>
      <c r="E18" s="8">
        <v>83</v>
      </c>
      <c r="F18" s="9">
        <f t="shared" ref="F18:F23" si="1">D18/C18</f>
        <v>5.6818181818181816E-2</v>
      </c>
      <c r="G18" s="9">
        <f t="shared" si="0"/>
        <v>0.94318181818181823</v>
      </c>
      <c r="H18" s="1"/>
    </row>
    <row r="19" spans="1:8" ht="15.75" x14ac:dyDescent="0.25">
      <c r="A19" s="10" t="s">
        <v>10</v>
      </c>
      <c r="B19" s="8">
        <v>2</v>
      </c>
      <c r="C19" s="8">
        <v>44</v>
      </c>
      <c r="D19" s="8">
        <v>6</v>
      </c>
      <c r="E19" s="8">
        <v>38</v>
      </c>
      <c r="F19" s="9">
        <f t="shared" si="1"/>
        <v>0.13636363636363635</v>
      </c>
      <c r="G19" s="9">
        <f t="shared" si="0"/>
        <v>0.86363636363636365</v>
      </c>
      <c r="H19" s="1"/>
    </row>
    <row r="20" spans="1:8" ht="15.75" x14ac:dyDescent="0.25">
      <c r="A20" s="10" t="s">
        <v>11</v>
      </c>
      <c r="B20" s="8">
        <v>5</v>
      </c>
      <c r="C20" s="8">
        <v>110</v>
      </c>
      <c r="D20" s="8">
        <v>32</v>
      </c>
      <c r="E20" s="8">
        <v>78</v>
      </c>
      <c r="F20" s="9">
        <f t="shared" si="1"/>
        <v>0.29090909090909089</v>
      </c>
      <c r="G20" s="9">
        <f t="shared" si="0"/>
        <v>0.70909090909090911</v>
      </c>
      <c r="H20" s="1"/>
    </row>
    <row r="21" spans="1:8" ht="15.75" x14ac:dyDescent="0.25">
      <c r="A21" s="10" t="s">
        <v>12</v>
      </c>
      <c r="B21" s="8">
        <v>6</v>
      </c>
      <c r="C21" s="8">
        <v>132</v>
      </c>
      <c r="D21" s="8">
        <v>24</v>
      </c>
      <c r="E21" s="8">
        <v>108</v>
      </c>
      <c r="F21" s="9">
        <f t="shared" si="1"/>
        <v>0.18181818181818182</v>
      </c>
      <c r="G21" s="9">
        <f t="shared" si="0"/>
        <v>0.81818181818181823</v>
      </c>
      <c r="H21" s="1"/>
    </row>
    <row r="22" spans="1:8" ht="15.75" x14ac:dyDescent="0.25">
      <c r="A22" s="10" t="s">
        <v>13</v>
      </c>
      <c r="B22" s="8">
        <v>5</v>
      </c>
      <c r="C22" s="8">
        <v>110</v>
      </c>
      <c r="D22" s="8">
        <v>57</v>
      </c>
      <c r="E22" s="8">
        <v>53</v>
      </c>
      <c r="F22" s="9">
        <f t="shared" si="1"/>
        <v>0.51818181818181819</v>
      </c>
      <c r="G22" s="9">
        <f t="shared" si="0"/>
        <v>0.48181818181818181</v>
      </c>
      <c r="H22" s="1"/>
    </row>
    <row r="23" spans="1:8" ht="15.75" x14ac:dyDescent="0.25">
      <c r="A23" s="10" t="s">
        <v>14</v>
      </c>
      <c r="B23" s="8">
        <v>2</v>
      </c>
      <c r="C23" s="8">
        <v>44</v>
      </c>
      <c r="D23" s="8">
        <v>10</v>
      </c>
      <c r="E23" s="8">
        <v>34</v>
      </c>
      <c r="F23" s="9">
        <f t="shared" si="1"/>
        <v>0.22727272727272727</v>
      </c>
      <c r="G23" s="9">
        <f t="shared" si="0"/>
        <v>0.77272727272727271</v>
      </c>
      <c r="H23" s="1"/>
    </row>
    <row r="24" spans="1:8" ht="15.75" x14ac:dyDescent="0.2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202</v>
      </c>
      <c r="E24" s="12">
        <f>SUM(E16:E23)</f>
        <v>656</v>
      </c>
      <c r="F24" s="13">
        <f>D24/C24</f>
        <v>0.23543123543123542</v>
      </c>
      <c r="G24" s="13">
        <f>E24/C24</f>
        <v>0.76456876456876455</v>
      </c>
      <c r="H24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24"/>
  <sheetViews>
    <sheetView workbookViewId="0">
      <selection activeCell="F27" sqref="F27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176</v>
      </c>
      <c r="D16" s="8">
        <v>14</v>
      </c>
      <c r="E16" s="8">
        <v>162</v>
      </c>
      <c r="F16" s="9">
        <f>D16/C16</f>
        <v>7.9545454545454544E-2</v>
      </c>
      <c r="G16" s="9">
        <f>E16/C16</f>
        <v>0.92045454545454541</v>
      </c>
      <c r="H16" s="1"/>
    </row>
    <row r="17" spans="1:8" ht="15.75" customHeight="1" x14ac:dyDescent="0.25">
      <c r="A17" s="7" t="s">
        <v>15</v>
      </c>
      <c r="B17" s="8">
        <v>7</v>
      </c>
      <c r="C17" s="8">
        <v>154</v>
      </c>
      <c r="D17" s="8">
        <v>23</v>
      </c>
      <c r="E17" s="8">
        <v>131</v>
      </c>
      <c r="F17" s="9">
        <f>D17/C17</f>
        <v>0.14935064935064934</v>
      </c>
      <c r="G17" s="9">
        <f t="shared" ref="G17:G23" si="0">E17/C17</f>
        <v>0.85064935064935066</v>
      </c>
      <c r="H17" s="1"/>
    </row>
    <row r="18" spans="1:8" ht="15.75" x14ac:dyDescent="0.25">
      <c r="A18" s="10" t="s">
        <v>9</v>
      </c>
      <c r="B18" s="8">
        <v>4</v>
      </c>
      <c r="C18" s="8">
        <v>88</v>
      </c>
      <c r="D18" s="8">
        <v>3</v>
      </c>
      <c r="E18" s="8">
        <v>85</v>
      </c>
      <c r="F18" s="9">
        <f t="shared" ref="F18:F23" si="1">D18/C18</f>
        <v>3.4090909090909088E-2</v>
      </c>
      <c r="G18" s="9">
        <f t="shared" si="0"/>
        <v>0.96590909090909094</v>
      </c>
      <c r="H18" s="1"/>
    </row>
    <row r="19" spans="1:8" ht="15.75" x14ac:dyDescent="0.25">
      <c r="A19" s="10" t="s">
        <v>10</v>
      </c>
      <c r="B19" s="8">
        <v>2</v>
      </c>
      <c r="C19" s="8">
        <v>44</v>
      </c>
      <c r="D19" s="8">
        <v>8</v>
      </c>
      <c r="E19" s="8">
        <v>36</v>
      </c>
      <c r="F19" s="9">
        <f t="shared" si="1"/>
        <v>0.18181818181818182</v>
      </c>
      <c r="G19" s="9">
        <f t="shared" si="0"/>
        <v>0.81818181818181823</v>
      </c>
      <c r="H19" s="1"/>
    </row>
    <row r="20" spans="1:8" ht="15.75" x14ac:dyDescent="0.25">
      <c r="A20" s="10" t="s">
        <v>11</v>
      </c>
      <c r="B20" s="8">
        <v>5</v>
      </c>
      <c r="C20" s="8">
        <v>110</v>
      </c>
      <c r="D20" s="8">
        <v>20</v>
      </c>
      <c r="E20" s="8">
        <v>90</v>
      </c>
      <c r="F20" s="9">
        <f t="shared" si="1"/>
        <v>0.18181818181818182</v>
      </c>
      <c r="G20" s="9">
        <f t="shared" si="0"/>
        <v>0.81818181818181823</v>
      </c>
      <c r="H20" s="1"/>
    </row>
    <row r="21" spans="1:8" ht="15.75" x14ac:dyDescent="0.25">
      <c r="A21" s="10" t="s">
        <v>12</v>
      </c>
      <c r="B21" s="8">
        <v>6</v>
      </c>
      <c r="C21" s="8">
        <v>132</v>
      </c>
      <c r="D21" s="8">
        <v>14</v>
      </c>
      <c r="E21" s="8">
        <v>118</v>
      </c>
      <c r="F21" s="9">
        <f t="shared" si="1"/>
        <v>0.10606060606060606</v>
      </c>
      <c r="G21" s="9">
        <f t="shared" si="0"/>
        <v>0.89393939393939392</v>
      </c>
      <c r="H21" s="1"/>
    </row>
    <row r="22" spans="1:8" ht="15.75" x14ac:dyDescent="0.25">
      <c r="A22" s="10" t="s">
        <v>13</v>
      </c>
      <c r="B22" s="8">
        <v>5</v>
      </c>
      <c r="C22" s="8">
        <v>110</v>
      </c>
      <c r="D22" s="8">
        <v>23</v>
      </c>
      <c r="E22" s="8">
        <v>87</v>
      </c>
      <c r="F22" s="9">
        <f t="shared" si="1"/>
        <v>0.20909090909090908</v>
      </c>
      <c r="G22" s="9">
        <f t="shared" si="0"/>
        <v>0.79090909090909089</v>
      </c>
      <c r="H22" s="1"/>
    </row>
    <row r="23" spans="1:8" ht="15.75" x14ac:dyDescent="0.25">
      <c r="A23" s="10" t="s">
        <v>14</v>
      </c>
      <c r="B23" s="8">
        <v>2</v>
      </c>
      <c r="C23" s="8">
        <v>44</v>
      </c>
      <c r="D23" s="8">
        <v>19</v>
      </c>
      <c r="E23" s="8">
        <v>25</v>
      </c>
      <c r="F23" s="9">
        <f t="shared" si="1"/>
        <v>0.43181818181818182</v>
      </c>
      <c r="G23" s="9">
        <f t="shared" si="0"/>
        <v>0.56818181818181823</v>
      </c>
      <c r="H23" s="1"/>
    </row>
    <row r="24" spans="1:8" ht="15.75" x14ac:dyDescent="0.2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124</v>
      </c>
      <c r="E24" s="12">
        <f>SUM(E16:E23)</f>
        <v>734</v>
      </c>
      <c r="F24" s="13">
        <f>D24/C24</f>
        <v>0.14452214452214451</v>
      </c>
      <c r="G24" s="13">
        <f>E24/C24</f>
        <v>0.85547785547785549</v>
      </c>
      <c r="H24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H24"/>
  <sheetViews>
    <sheetView workbookViewId="0">
      <selection activeCell="E23" sqref="E2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26</v>
      </c>
      <c r="E16" s="8">
        <v>134</v>
      </c>
      <c r="F16" s="9">
        <f>D16/C16</f>
        <v>0.16250000000000001</v>
      </c>
      <c r="G16" s="9">
        <f>E16/C16</f>
        <v>0.83750000000000002</v>
      </c>
      <c r="H16" s="1"/>
    </row>
    <row r="17" spans="1:8" ht="15.75" customHeight="1" x14ac:dyDescent="0.25">
      <c r="A17" s="7" t="s">
        <v>15</v>
      </c>
      <c r="B17" s="8">
        <v>7</v>
      </c>
      <c r="C17" s="8">
        <v>140</v>
      </c>
      <c r="D17" s="8">
        <v>22</v>
      </c>
      <c r="E17" s="8">
        <v>118</v>
      </c>
      <c r="F17" s="9">
        <f>D17/C17</f>
        <v>0.15714285714285714</v>
      </c>
      <c r="G17" s="9">
        <f t="shared" ref="G17:G23" si="0">E17/C17</f>
        <v>0.84285714285714286</v>
      </c>
      <c r="H17" s="1"/>
    </row>
    <row r="18" spans="1:8" ht="15.75" x14ac:dyDescent="0.25">
      <c r="A18" s="10" t="s">
        <v>9</v>
      </c>
      <c r="B18" s="8">
        <v>4</v>
      </c>
      <c r="C18" s="8">
        <v>80</v>
      </c>
      <c r="D18" s="8">
        <v>9</v>
      </c>
      <c r="E18" s="8">
        <v>71</v>
      </c>
      <c r="F18" s="9">
        <f t="shared" ref="F18:F23" si="1">D18/C18</f>
        <v>0.1125</v>
      </c>
      <c r="G18" s="9">
        <f t="shared" si="0"/>
        <v>0.88749999999999996</v>
      </c>
      <c r="H18" s="1"/>
    </row>
    <row r="19" spans="1:8" ht="15.75" x14ac:dyDescent="0.25">
      <c r="A19" s="10" t="s">
        <v>10</v>
      </c>
      <c r="B19" s="8">
        <v>2</v>
      </c>
      <c r="C19" s="8">
        <v>40</v>
      </c>
      <c r="D19" s="8">
        <v>6</v>
      </c>
      <c r="E19" s="8">
        <v>34</v>
      </c>
      <c r="F19" s="9">
        <f t="shared" si="1"/>
        <v>0.15</v>
      </c>
      <c r="G19" s="9">
        <f t="shared" si="0"/>
        <v>0.85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19</v>
      </c>
      <c r="E20" s="8">
        <v>81</v>
      </c>
      <c r="F20" s="9">
        <f t="shared" si="1"/>
        <v>0.19</v>
      </c>
      <c r="G20" s="9">
        <f t="shared" si="0"/>
        <v>0.81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11</v>
      </c>
      <c r="E21" s="8">
        <v>109</v>
      </c>
      <c r="F21" s="9">
        <f t="shared" si="1"/>
        <v>9.166666666666666E-2</v>
      </c>
      <c r="G21" s="9">
        <f t="shared" si="0"/>
        <v>0.90833333333333333</v>
      </c>
      <c r="H21" s="1"/>
    </row>
    <row r="22" spans="1:8" ht="15.75" x14ac:dyDescent="0.25">
      <c r="A22" s="10" t="s">
        <v>13</v>
      </c>
      <c r="B22" s="8">
        <v>4</v>
      </c>
      <c r="C22" s="8">
        <v>80</v>
      </c>
      <c r="D22" s="8">
        <v>28</v>
      </c>
      <c r="E22" s="8">
        <v>52</v>
      </c>
      <c r="F22" s="9">
        <f t="shared" si="1"/>
        <v>0.35</v>
      </c>
      <c r="G22" s="9">
        <f t="shared" si="0"/>
        <v>0.65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13</v>
      </c>
      <c r="E23" s="8">
        <v>27</v>
      </c>
      <c r="F23" s="9">
        <f t="shared" si="1"/>
        <v>0.32500000000000001</v>
      </c>
      <c r="G23" s="9">
        <f t="shared" si="0"/>
        <v>0.67500000000000004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134</v>
      </c>
      <c r="E24" s="12">
        <f>SUM(E16:E23)</f>
        <v>626</v>
      </c>
      <c r="F24" s="13">
        <f>D24/C24</f>
        <v>0.1763157894736842</v>
      </c>
      <c r="G24" s="13">
        <f>E24/C24</f>
        <v>0.8236842105263158</v>
      </c>
      <c r="H24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24"/>
  <sheetViews>
    <sheetView workbookViewId="0">
      <selection activeCell="G33" sqref="G3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29</v>
      </c>
      <c r="E16" s="8">
        <v>131</v>
      </c>
      <c r="F16" s="9">
        <f>D16/C16</f>
        <v>0.18124999999999999</v>
      </c>
      <c r="G16" s="9">
        <f>E16/C16</f>
        <v>0.81874999999999998</v>
      </c>
      <c r="H16" s="1"/>
    </row>
    <row r="17" spans="1:8" ht="15.75" customHeight="1" x14ac:dyDescent="0.25">
      <c r="A17" s="7" t="s">
        <v>15</v>
      </c>
      <c r="B17" s="8">
        <v>7</v>
      </c>
      <c r="C17" s="8">
        <v>140</v>
      </c>
      <c r="D17" s="8">
        <v>12</v>
      </c>
      <c r="E17" s="8">
        <v>128</v>
      </c>
      <c r="F17" s="9">
        <f>D17/C17</f>
        <v>8.5714285714285715E-2</v>
      </c>
      <c r="G17" s="9">
        <f t="shared" ref="G17:G23" si="0">E17/C17</f>
        <v>0.91428571428571426</v>
      </c>
      <c r="H17" s="1"/>
    </row>
    <row r="18" spans="1:8" ht="15.75" x14ac:dyDescent="0.25">
      <c r="A18" s="10" t="s">
        <v>9</v>
      </c>
      <c r="B18" s="8">
        <v>4</v>
      </c>
      <c r="C18" s="8">
        <v>80</v>
      </c>
      <c r="D18" s="8">
        <v>6</v>
      </c>
      <c r="E18" s="8">
        <v>74</v>
      </c>
      <c r="F18" s="9">
        <f t="shared" ref="F18:F23" si="1">D18/C18</f>
        <v>7.4999999999999997E-2</v>
      </c>
      <c r="G18" s="9">
        <f t="shared" si="0"/>
        <v>0.92500000000000004</v>
      </c>
      <c r="H18" s="1"/>
    </row>
    <row r="19" spans="1:8" ht="15.75" x14ac:dyDescent="0.25">
      <c r="A19" s="10" t="s">
        <v>10</v>
      </c>
      <c r="B19" s="8">
        <v>2</v>
      </c>
      <c r="C19" s="8">
        <v>40</v>
      </c>
      <c r="D19" s="8">
        <v>14</v>
      </c>
      <c r="E19" s="8">
        <v>26</v>
      </c>
      <c r="F19" s="9">
        <f t="shared" si="1"/>
        <v>0.35</v>
      </c>
      <c r="G19" s="9">
        <f t="shared" si="0"/>
        <v>0.65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7</v>
      </c>
      <c r="E20" s="8">
        <v>93</v>
      </c>
      <c r="F20" s="9">
        <f t="shared" si="1"/>
        <v>7.0000000000000007E-2</v>
      </c>
      <c r="G20" s="9">
        <f t="shared" si="0"/>
        <v>0.93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12</v>
      </c>
      <c r="E21" s="8">
        <v>108</v>
      </c>
      <c r="F21" s="9">
        <f t="shared" si="1"/>
        <v>0.1</v>
      </c>
      <c r="G21" s="9">
        <f t="shared" si="0"/>
        <v>0.9</v>
      </c>
      <c r="H21" s="1"/>
    </row>
    <row r="22" spans="1:8" ht="15.75" x14ac:dyDescent="0.25">
      <c r="A22" s="10" t="s">
        <v>13</v>
      </c>
      <c r="B22" s="8">
        <v>4</v>
      </c>
      <c r="C22" s="8">
        <v>80</v>
      </c>
      <c r="D22" s="8">
        <v>27</v>
      </c>
      <c r="E22" s="8">
        <v>53</v>
      </c>
      <c r="F22" s="9">
        <f t="shared" si="1"/>
        <v>0.33750000000000002</v>
      </c>
      <c r="G22" s="9">
        <f t="shared" si="0"/>
        <v>0.66249999999999998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3</v>
      </c>
      <c r="E23" s="8">
        <v>37</v>
      </c>
      <c r="F23" s="9">
        <f t="shared" si="1"/>
        <v>7.4999999999999997E-2</v>
      </c>
      <c r="G23" s="9">
        <f t="shared" si="0"/>
        <v>0.92500000000000004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110</v>
      </c>
      <c r="E24" s="12">
        <f>SUM(E16:E23)</f>
        <v>650</v>
      </c>
      <c r="F24" s="13">
        <f>D24/C24</f>
        <v>0.14473684210526316</v>
      </c>
      <c r="G24" s="13">
        <f>E24/C24</f>
        <v>0.85526315789473684</v>
      </c>
      <c r="H2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26"/>
  <sheetViews>
    <sheetView workbookViewId="0">
      <selection activeCell="G29" sqref="G29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.7109375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19" t="s">
        <v>18</v>
      </c>
      <c r="K15" s="19"/>
      <c r="L15" s="19"/>
    </row>
    <row r="16" spans="1:12" ht="15" customHeight="1" x14ac:dyDescent="0.25">
      <c r="A16" s="7" t="s">
        <v>8</v>
      </c>
      <c r="B16" s="8">
        <v>6</v>
      </c>
      <c r="C16" s="8">
        <v>20</v>
      </c>
      <c r="D16" s="8">
        <v>120</v>
      </c>
      <c r="E16" s="8">
        <v>13</v>
      </c>
      <c r="F16" s="8">
        <v>107</v>
      </c>
      <c r="G16" s="17">
        <v>13</v>
      </c>
      <c r="H16" s="9">
        <f>E16/D16</f>
        <v>0.10833333333333334</v>
      </c>
      <c r="I16" s="9">
        <f t="shared" ref="I16:I23" si="0">F16/D16</f>
        <v>0.89166666666666672</v>
      </c>
      <c r="J16" s="20">
        <f xml:space="preserve"> (E16-G16)/D16</f>
        <v>0</v>
      </c>
      <c r="K16" s="20"/>
      <c r="L16" s="20"/>
    </row>
    <row r="17" spans="1:14" ht="15.75" customHeight="1" x14ac:dyDescent="0.25">
      <c r="A17" s="7" t="s">
        <v>20</v>
      </c>
      <c r="B17" s="8">
        <v>5</v>
      </c>
      <c r="C17" s="8">
        <v>20</v>
      </c>
      <c r="D17" s="8">
        <v>100</v>
      </c>
      <c r="E17" s="8">
        <v>12</v>
      </c>
      <c r="F17" s="8">
        <v>88</v>
      </c>
      <c r="G17" s="17">
        <v>8</v>
      </c>
      <c r="H17" s="9">
        <f>E17/D17</f>
        <v>0.12</v>
      </c>
      <c r="I17" s="9">
        <f t="shared" si="0"/>
        <v>0.88</v>
      </c>
      <c r="J17" s="21">
        <f>(E17-G17)/D17</f>
        <v>0.04</v>
      </c>
      <c r="K17" s="21"/>
      <c r="L17" s="21"/>
    </row>
    <row r="18" spans="1:14" ht="15.75" x14ac:dyDescent="0.25">
      <c r="A18" s="10" t="s">
        <v>9</v>
      </c>
      <c r="B18" s="8">
        <v>3</v>
      </c>
      <c r="C18" s="8">
        <v>20</v>
      </c>
      <c r="D18" s="8">
        <v>60</v>
      </c>
      <c r="E18" s="8">
        <v>10</v>
      </c>
      <c r="F18" s="8">
        <v>50</v>
      </c>
      <c r="G18" s="17">
        <v>10</v>
      </c>
      <c r="H18" s="9">
        <f t="shared" ref="H18" si="1">E18/D18</f>
        <v>0.16666666666666666</v>
      </c>
      <c r="I18" s="9">
        <f t="shared" si="0"/>
        <v>0.83333333333333337</v>
      </c>
      <c r="J18" s="21">
        <f>(E18-G18)/D18</f>
        <v>0</v>
      </c>
      <c r="K18" s="21"/>
      <c r="L18" s="21"/>
    </row>
    <row r="19" spans="1:14" ht="15.75" x14ac:dyDescent="0.25">
      <c r="A19" s="10" t="s">
        <v>10</v>
      </c>
      <c r="B19" s="8">
        <v>3</v>
      </c>
      <c r="C19" s="8">
        <v>20</v>
      </c>
      <c r="D19" s="8">
        <v>60</v>
      </c>
      <c r="E19" s="8">
        <v>1</v>
      </c>
      <c r="F19" s="8">
        <v>59</v>
      </c>
      <c r="G19" s="17">
        <v>1</v>
      </c>
      <c r="H19" s="9">
        <f t="shared" ref="H19:H23" si="2">E19/D19</f>
        <v>1.6666666666666666E-2</v>
      </c>
      <c r="I19" s="9">
        <f t="shared" si="0"/>
        <v>0.98333333333333328</v>
      </c>
      <c r="J19" s="21">
        <f>(E19-G19)/D19</f>
        <v>0</v>
      </c>
      <c r="K19" s="21"/>
      <c r="L19" s="21"/>
    </row>
    <row r="20" spans="1:14" ht="15.75" x14ac:dyDescent="0.25">
      <c r="A20" s="10" t="s">
        <v>11</v>
      </c>
      <c r="B20" s="8">
        <v>5</v>
      </c>
      <c r="C20" s="8">
        <v>25</v>
      </c>
      <c r="D20" s="8">
        <v>125</v>
      </c>
      <c r="E20" s="8">
        <v>26</v>
      </c>
      <c r="F20" s="8">
        <v>99</v>
      </c>
      <c r="G20" s="17">
        <v>14</v>
      </c>
      <c r="H20" s="9">
        <f t="shared" si="2"/>
        <v>0.20799999999999999</v>
      </c>
      <c r="I20" s="9">
        <f t="shared" si="0"/>
        <v>0.79200000000000004</v>
      </c>
      <c r="J20" s="21">
        <f>(E20-G20)/D20</f>
        <v>9.6000000000000002E-2</v>
      </c>
      <c r="K20" s="21"/>
      <c r="L20" s="21"/>
    </row>
    <row r="21" spans="1:14" ht="15.75" x14ac:dyDescent="0.25">
      <c r="A21" s="10" t="s">
        <v>12</v>
      </c>
      <c r="B21" s="8">
        <v>4</v>
      </c>
      <c r="C21" s="8">
        <v>20</v>
      </c>
      <c r="D21" s="8">
        <v>80</v>
      </c>
      <c r="E21" s="8">
        <v>4</v>
      </c>
      <c r="F21" s="8">
        <v>76</v>
      </c>
      <c r="G21" s="17">
        <v>4</v>
      </c>
      <c r="H21" s="9">
        <f t="shared" si="2"/>
        <v>0.05</v>
      </c>
      <c r="I21" s="9">
        <f t="shared" si="0"/>
        <v>0.95</v>
      </c>
      <c r="J21" s="21">
        <f>(E21-G21)/D21</f>
        <v>0</v>
      </c>
      <c r="K21" s="21"/>
      <c r="L21" s="21"/>
    </row>
    <row r="22" spans="1:14" ht="15.75" x14ac:dyDescent="0.25">
      <c r="A22" s="10" t="s">
        <v>13</v>
      </c>
      <c r="B22" s="8">
        <v>3</v>
      </c>
      <c r="C22" s="8">
        <v>20</v>
      </c>
      <c r="D22" s="8">
        <v>60</v>
      </c>
      <c r="E22" s="8">
        <v>5</v>
      </c>
      <c r="F22" s="8">
        <v>55</v>
      </c>
      <c r="G22" s="17">
        <v>5</v>
      </c>
      <c r="H22" s="9">
        <f t="shared" si="2"/>
        <v>8.3333333333333329E-2</v>
      </c>
      <c r="I22" s="9">
        <f t="shared" si="0"/>
        <v>0.91666666666666663</v>
      </c>
      <c r="J22" s="21">
        <f xml:space="preserve"> (E22-G22)/D22</f>
        <v>0</v>
      </c>
      <c r="K22" s="21"/>
      <c r="L22" s="21"/>
    </row>
    <row r="23" spans="1:14" ht="15.75" x14ac:dyDescent="0.25">
      <c r="A23" s="10" t="s">
        <v>14</v>
      </c>
      <c r="B23" s="8">
        <v>0</v>
      </c>
      <c r="C23" s="8">
        <v>0</v>
      </c>
      <c r="D23" s="8">
        <v>0</v>
      </c>
      <c r="E23" s="8"/>
      <c r="F23" s="8"/>
      <c r="G23" s="17"/>
      <c r="H23" s="9" t="e">
        <f t="shared" si="2"/>
        <v>#DIV/0!</v>
      </c>
      <c r="I23" s="9" t="e">
        <f t="shared" si="0"/>
        <v>#DIV/0!</v>
      </c>
      <c r="J23" s="21" t="e">
        <f xml:space="preserve"> (E23-G23)/D23</f>
        <v>#DIV/0!</v>
      </c>
      <c r="K23" s="21"/>
      <c r="L23" s="21"/>
    </row>
    <row r="24" spans="1:14" ht="15.75" x14ac:dyDescent="0.25">
      <c r="A24" s="11" t="s">
        <v>6</v>
      </c>
      <c r="B24" s="12">
        <f>SUM(B16:B23)</f>
        <v>29</v>
      </c>
      <c r="C24" s="12">
        <f>SUM(C16:C23)</f>
        <v>145</v>
      </c>
      <c r="D24" s="12">
        <f>SUM(D16:D22)</f>
        <v>605</v>
      </c>
      <c r="E24" s="12">
        <f>SUM(E16:E23)</f>
        <v>71</v>
      </c>
      <c r="F24" s="12">
        <f>SUM(F16:F23)</f>
        <v>534</v>
      </c>
      <c r="G24" s="12">
        <f>SUM(G16:G23)</f>
        <v>55</v>
      </c>
      <c r="H24" s="13">
        <f>E24/D24</f>
        <v>0.11735537190082644</v>
      </c>
      <c r="I24" s="13">
        <f>F24/D24</f>
        <v>0.88264462809917354</v>
      </c>
      <c r="J24" s="21">
        <f xml:space="preserve"> (E24-G24)/D24</f>
        <v>2.6446280991735537E-2</v>
      </c>
      <c r="K24" s="21"/>
      <c r="L24" s="21"/>
    </row>
    <row r="26" spans="1:14" x14ac:dyDescent="0.25">
      <c r="A26" s="18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11">
    <mergeCell ref="J21:L21"/>
    <mergeCell ref="J22:L22"/>
    <mergeCell ref="J23:L23"/>
    <mergeCell ref="J24:L24"/>
    <mergeCell ref="A26:N26"/>
    <mergeCell ref="J20:L20"/>
    <mergeCell ref="J15:L15"/>
    <mergeCell ref="J16:L16"/>
    <mergeCell ref="J17:L17"/>
    <mergeCell ref="J18:L18"/>
    <mergeCell ref="J19:L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N26"/>
  <sheetViews>
    <sheetView topLeftCell="A10" workbookViewId="0">
      <selection activeCell="F22" sqref="F22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19" t="s">
        <v>18</v>
      </c>
      <c r="K15" s="19"/>
      <c r="L15" s="19"/>
    </row>
    <row r="16" spans="1:12" ht="15" customHeight="1" x14ac:dyDescent="0.25">
      <c r="A16" s="7" t="s">
        <v>8</v>
      </c>
      <c r="B16" s="8">
        <v>6</v>
      </c>
      <c r="C16" s="8">
        <v>22</v>
      </c>
      <c r="D16" s="8">
        <v>132</v>
      </c>
      <c r="E16" s="8">
        <v>7</v>
      </c>
      <c r="F16" s="8">
        <v>125</v>
      </c>
      <c r="G16" s="17">
        <v>7</v>
      </c>
      <c r="H16" s="9">
        <f>E16/D16</f>
        <v>5.3030303030303032E-2</v>
      </c>
      <c r="I16" s="9">
        <f t="shared" ref="I16:I23" si="0">F16/D16</f>
        <v>0.94696969696969702</v>
      </c>
      <c r="J16" s="20">
        <f xml:space="preserve"> (E16-G16)/D16</f>
        <v>0</v>
      </c>
      <c r="K16" s="20"/>
      <c r="L16" s="20"/>
    </row>
    <row r="17" spans="1:14" ht="15.75" customHeight="1" x14ac:dyDescent="0.25">
      <c r="A17" s="7" t="s">
        <v>22</v>
      </c>
      <c r="B17" s="8">
        <v>5</v>
      </c>
      <c r="C17" s="8">
        <v>22</v>
      </c>
      <c r="D17" s="8">
        <v>110</v>
      </c>
      <c r="E17" s="8">
        <v>20</v>
      </c>
      <c r="F17" s="8">
        <v>90</v>
      </c>
      <c r="G17" s="17">
        <v>1</v>
      </c>
      <c r="H17" s="9">
        <f>E17/D17</f>
        <v>0.18181818181818182</v>
      </c>
      <c r="I17" s="9">
        <f t="shared" si="0"/>
        <v>0.81818181818181823</v>
      </c>
      <c r="J17" s="21">
        <f>(E17-G17)/D17</f>
        <v>0.17272727272727273</v>
      </c>
      <c r="K17" s="21"/>
      <c r="L17" s="21"/>
    </row>
    <row r="18" spans="1:14" ht="15.75" x14ac:dyDescent="0.25">
      <c r="A18" s="10" t="s">
        <v>9</v>
      </c>
      <c r="B18" s="8">
        <v>3</v>
      </c>
      <c r="C18" s="8">
        <v>22</v>
      </c>
      <c r="D18" s="8">
        <v>66</v>
      </c>
      <c r="E18" s="8">
        <v>6</v>
      </c>
      <c r="F18" s="8">
        <v>60</v>
      </c>
      <c r="G18" s="17">
        <v>6</v>
      </c>
      <c r="H18" s="9">
        <f t="shared" ref="H18:H23" si="1">E18/D18</f>
        <v>9.0909090909090912E-2</v>
      </c>
      <c r="I18" s="9">
        <f t="shared" si="0"/>
        <v>0.90909090909090906</v>
      </c>
      <c r="J18" s="21">
        <f>(E18-G18)/D18</f>
        <v>0</v>
      </c>
      <c r="K18" s="21"/>
      <c r="L18" s="21"/>
    </row>
    <row r="19" spans="1:14" ht="15.75" x14ac:dyDescent="0.25">
      <c r="A19" s="10" t="s">
        <v>10</v>
      </c>
      <c r="B19" s="8">
        <v>3</v>
      </c>
      <c r="C19" s="8">
        <v>22</v>
      </c>
      <c r="D19" s="8">
        <v>66</v>
      </c>
      <c r="E19" s="8">
        <v>13</v>
      </c>
      <c r="F19" s="8">
        <v>53</v>
      </c>
      <c r="G19" s="17">
        <v>13</v>
      </c>
      <c r="H19" s="9">
        <f t="shared" si="1"/>
        <v>0.19696969696969696</v>
      </c>
      <c r="I19" s="9">
        <f t="shared" si="0"/>
        <v>0.80303030303030298</v>
      </c>
      <c r="J19" s="21">
        <f>(E19-G19)/D19</f>
        <v>0</v>
      </c>
      <c r="K19" s="21"/>
      <c r="L19" s="21"/>
    </row>
    <row r="20" spans="1:14" ht="15.75" x14ac:dyDescent="0.25">
      <c r="A20" s="10" t="s">
        <v>11</v>
      </c>
      <c r="B20" s="8">
        <v>5</v>
      </c>
      <c r="C20" s="8">
        <v>26</v>
      </c>
      <c r="D20" s="8">
        <v>130</v>
      </c>
      <c r="E20" s="8">
        <v>26</v>
      </c>
      <c r="F20" s="8">
        <v>104</v>
      </c>
      <c r="G20" s="17">
        <v>15</v>
      </c>
      <c r="H20" s="9">
        <f t="shared" si="1"/>
        <v>0.2</v>
      </c>
      <c r="I20" s="9">
        <f t="shared" si="0"/>
        <v>0.8</v>
      </c>
      <c r="J20" s="21">
        <f>(E20-G20)/D20</f>
        <v>8.461538461538462E-2</v>
      </c>
      <c r="K20" s="21"/>
      <c r="L20" s="21"/>
    </row>
    <row r="21" spans="1:14" ht="15.75" x14ac:dyDescent="0.25">
      <c r="A21" s="10" t="s">
        <v>12</v>
      </c>
      <c r="B21" s="8">
        <v>4</v>
      </c>
      <c r="C21" s="8">
        <v>22</v>
      </c>
      <c r="D21" s="8">
        <v>88</v>
      </c>
      <c r="E21" s="8">
        <v>30</v>
      </c>
      <c r="F21" s="8">
        <v>58</v>
      </c>
      <c r="G21" s="17">
        <v>18</v>
      </c>
      <c r="H21" s="9">
        <f t="shared" si="1"/>
        <v>0.34090909090909088</v>
      </c>
      <c r="I21" s="9">
        <f t="shared" si="0"/>
        <v>0.65909090909090906</v>
      </c>
      <c r="J21" s="21">
        <f>(E21-G21)/D21</f>
        <v>0.13636363636363635</v>
      </c>
      <c r="K21" s="21"/>
      <c r="L21" s="21"/>
    </row>
    <row r="22" spans="1:14" ht="15.75" x14ac:dyDescent="0.25">
      <c r="A22" s="10" t="s">
        <v>13</v>
      </c>
      <c r="B22" s="8">
        <v>3</v>
      </c>
      <c r="C22" s="8">
        <v>22</v>
      </c>
      <c r="D22" s="8">
        <v>66</v>
      </c>
      <c r="E22" s="8">
        <v>32</v>
      </c>
      <c r="F22" s="8">
        <v>34</v>
      </c>
      <c r="G22" s="17">
        <v>22</v>
      </c>
      <c r="H22" s="9">
        <f t="shared" si="1"/>
        <v>0.48484848484848486</v>
      </c>
      <c r="I22" s="9">
        <f t="shared" si="0"/>
        <v>0.51515151515151514</v>
      </c>
      <c r="J22" s="21">
        <f xml:space="preserve"> (E22-G22)/D22</f>
        <v>0.15151515151515152</v>
      </c>
      <c r="K22" s="21"/>
      <c r="L22" s="21"/>
    </row>
    <row r="23" spans="1:14" ht="15.75" x14ac:dyDescent="0.25">
      <c r="A23" s="10" t="s">
        <v>14</v>
      </c>
      <c r="B23" s="8">
        <v>0</v>
      </c>
      <c r="C23" s="8">
        <v>0</v>
      </c>
      <c r="D23" s="8">
        <v>0</v>
      </c>
      <c r="E23" s="8"/>
      <c r="F23" s="8"/>
      <c r="G23" s="17"/>
      <c r="H23" s="9" t="e">
        <f t="shared" si="1"/>
        <v>#DIV/0!</v>
      </c>
      <c r="I23" s="9" t="e">
        <f t="shared" si="0"/>
        <v>#DIV/0!</v>
      </c>
      <c r="J23" s="21" t="e">
        <f xml:space="preserve"> (E23-G23)/D23</f>
        <v>#DIV/0!</v>
      </c>
      <c r="K23" s="21"/>
      <c r="L23" s="21"/>
    </row>
    <row r="24" spans="1:14" ht="15.75" x14ac:dyDescent="0.25">
      <c r="A24" s="11" t="s">
        <v>6</v>
      </c>
      <c r="B24" s="12">
        <f t="shared" ref="B24:G24" si="2">SUM(B16:B23)</f>
        <v>29</v>
      </c>
      <c r="C24" s="12">
        <v>158</v>
      </c>
      <c r="D24" s="12">
        <f>SUM(D16:D23)</f>
        <v>658</v>
      </c>
      <c r="E24" s="12">
        <f>SUM(E16:E23)</f>
        <v>134</v>
      </c>
      <c r="F24" s="12">
        <f t="shared" si="2"/>
        <v>524</v>
      </c>
      <c r="G24" s="12">
        <f t="shared" si="2"/>
        <v>82</v>
      </c>
      <c r="H24" s="13">
        <f>E24/D24</f>
        <v>0.20364741641337386</v>
      </c>
      <c r="I24" s="13">
        <f>F24/D24</f>
        <v>0.79635258358662619</v>
      </c>
      <c r="J24" s="21">
        <f xml:space="preserve"> (E24-G24)/D24</f>
        <v>7.9027355623100301E-2</v>
      </c>
      <c r="K24" s="21"/>
      <c r="L24" s="21"/>
    </row>
    <row r="26" spans="1:14" x14ac:dyDescent="0.25">
      <c r="A26" s="18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11">
    <mergeCell ref="J21:L21"/>
    <mergeCell ref="J22:L22"/>
    <mergeCell ref="J23:L23"/>
    <mergeCell ref="J24:L24"/>
    <mergeCell ref="A26:N26"/>
    <mergeCell ref="J20:L20"/>
    <mergeCell ref="J15:L15"/>
    <mergeCell ref="J16:L16"/>
    <mergeCell ref="J17:L17"/>
    <mergeCell ref="J18:L18"/>
    <mergeCell ref="J19:L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31</v>
      </c>
      <c r="E16" s="8">
        <v>143</v>
      </c>
      <c r="F16" s="9">
        <f>D16/C16</f>
        <v>0.19375000000000001</v>
      </c>
      <c r="G16" s="9">
        <f>E16/C16</f>
        <v>0.89375000000000004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12</v>
      </c>
      <c r="E17" s="8">
        <v>108</v>
      </c>
      <c r="F17" s="9">
        <f>D17/C17</f>
        <v>0.1</v>
      </c>
      <c r="G17" s="9">
        <f t="shared" ref="G17:G23" si="0">E17/C17</f>
        <v>0.9</v>
      </c>
      <c r="H17" s="1"/>
    </row>
    <row r="18" spans="1:8" ht="15.75" x14ac:dyDescent="0.25">
      <c r="A18" s="10" t="s">
        <v>9</v>
      </c>
      <c r="B18" s="8">
        <v>3</v>
      </c>
      <c r="C18" s="8">
        <v>90</v>
      </c>
      <c r="D18" s="8">
        <v>3</v>
      </c>
      <c r="E18" s="8">
        <v>87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 x14ac:dyDescent="0.25">
      <c r="A19" s="10" t="s">
        <v>10</v>
      </c>
      <c r="B19" s="8">
        <v>3</v>
      </c>
      <c r="C19" s="8">
        <v>90</v>
      </c>
      <c r="D19" s="8">
        <v>8</v>
      </c>
      <c r="E19" s="8">
        <v>82</v>
      </c>
      <c r="F19" s="9">
        <f t="shared" si="1"/>
        <v>8.8888888888888892E-2</v>
      </c>
      <c r="G19" s="9">
        <f t="shared" si="0"/>
        <v>0.91111111111111109</v>
      </c>
      <c r="H19" s="1"/>
    </row>
    <row r="20" spans="1:8" ht="15.75" x14ac:dyDescent="0.25">
      <c r="A20" s="10" t="s">
        <v>11</v>
      </c>
      <c r="B20" s="8">
        <v>6</v>
      </c>
      <c r="C20" s="8">
        <v>120</v>
      </c>
      <c r="D20" s="8">
        <v>20</v>
      </c>
      <c r="E20" s="8">
        <v>100</v>
      </c>
      <c r="F20" s="9">
        <f t="shared" si="1"/>
        <v>0.16666666666666666</v>
      </c>
      <c r="G20" s="9">
        <f t="shared" si="0"/>
        <v>0.83333333333333337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5</v>
      </c>
      <c r="E21" s="8">
        <v>115</v>
      </c>
      <c r="F21" s="9">
        <f t="shared" si="1"/>
        <v>4.1666666666666664E-2</v>
      </c>
      <c r="G21" s="9">
        <f t="shared" si="0"/>
        <v>0.95833333333333337</v>
      </c>
      <c r="H21" s="1"/>
    </row>
    <row r="22" spans="1:8" ht="15.75" x14ac:dyDescent="0.25">
      <c r="A22" s="10" t="s">
        <v>13</v>
      </c>
      <c r="B22" s="8">
        <v>6</v>
      </c>
      <c r="C22" s="8">
        <v>120</v>
      </c>
      <c r="D22" s="8">
        <v>54</v>
      </c>
      <c r="E22" s="8">
        <v>66</v>
      </c>
      <c r="F22" s="9">
        <f t="shared" si="1"/>
        <v>0.45</v>
      </c>
      <c r="G22" s="9">
        <f t="shared" si="0"/>
        <v>0.55000000000000004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6</v>
      </c>
      <c r="E23" s="8">
        <v>34</v>
      </c>
      <c r="F23" s="9">
        <f t="shared" si="1"/>
        <v>0.15</v>
      </c>
      <c r="G23" s="9">
        <f t="shared" si="0"/>
        <v>0.85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860</v>
      </c>
      <c r="D24" s="12">
        <f>SUM(D16:D23)</f>
        <v>139</v>
      </c>
      <c r="E24" s="12">
        <f>SUM(E16:E23)</f>
        <v>735</v>
      </c>
      <c r="F24" s="13">
        <f>D24/C24</f>
        <v>0.16162790697674417</v>
      </c>
      <c r="G24" s="13">
        <f>E24/C24</f>
        <v>0.85465116279069764</v>
      </c>
      <c r="H24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168</v>
      </c>
      <c r="D16" s="8">
        <v>16</v>
      </c>
      <c r="E16" s="8">
        <v>152</v>
      </c>
      <c r="F16" s="9">
        <f>D16/C16</f>
        <v>9.5238095238095233E-2</v>
      </c>
      <c r="G16" s="9">
        <f>E16/C16</f>
        <v>0.90476190476190477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126</v>
      </c>
      <c r="D17" s="8">
        <v>22</v>
      </c>
      <c r="E17" s="8">
        <v>104</v>
      </c>
      <c r="F17" s="9">
        <f>D17/C17</f>
        <v>0.17460317460317459</v>
      </c>
      <c r="G17" s="9">
        <f t="shared" ref="G17:G23" si="0">E17/C17</f>
        <v>0.82539682539682535</v>
      </c>
      <c r="H17" s="1"/>
    </row>
    <row r="18" spans="1:8" ht="15.75" x14ac:dyDescent="0.25">
      <c r="A18" s="10" t="s">
        <v>9</v>
      </c>
      <c r="B18" s="8">
        <v>3</v>
      </c>
      <c r="C18" s="8">
        <v>63</v>
      </c>
      <c r="D18" s="8">
        <v>11</v>
      </c>
      <c r="E18" s="8">
        <v>52</v>
      </c>
      <c r="F18" s="9">
        <f t="shared" ref="F18:F23" si="1">D18/C18</f>
        <v>0.17460317460317459</v>
      </c>
      <c r="G18" s="9">
        <f t="shared" si="0"/>
        <v>0.82539682539682535</v>
      </c>
      <c r="H18" s="1"/>
    </row>
    <row r="19" spans="1:8" ht="15.75" x14ac:dyDescent="0.25">
      <c r="A19" s="10" t="s">
        <v>10</v>
      </c>
      <c r="B19" s="8">
        <v>3</v>
      </c>
      <c r="C19" s="8">
        <v>63</v>
      </c>
      <c r="D19" s="8">
        <v>11</v>
      </c>
      <c r="E19" s="8">
        <v>52</v>
      </c>
      <c r="F19" s="9">
        <f t="shared" si="1"/>
        <v>0.17460317460317459</v>
      </c>
      <c r="G19" s="9">
        <f t="shared" si="0"/>
        <v>0.82539682539682535</v>
      </c>
      <c r="H19" s="1"/>
    </row>
    <row r="20" spans="1:8" ht="15.75" x14ac:dyDescent="0.25">
      <c r="A20" s="10" t="s">
        <v>11</v>
      </c>
      <c r="B20" s="8">
        <v>6</v>
      </c>
      <c r="C20" s="8">
        <v>126</v>
      </c>
      <c r="D20" s="8">
        <v>15</v>
      </c>
      <c r="E20" s="8">
        <v>111</v>
      </c>
      <c r="F20" s="9">
        <f t="shared" si="1"/>
        <v>0.11904761904761904</v>
      </c>
      <c r="G20" s="9">
        <f t="shared" si="0"/>
        <v>0.88095238095238093</v>
      </c>
      <c r="H20" s="1"/>
    </row>
    <row r="21" spans="1:8" ht="15.75" x14ac:dyDescent="0.25">
      <c r="A21" s="10" t="s">
        <v>12</v>
      </c>
      <c r="B21" s="8">
        <v>6</v>
      </c>
      <c r="C21" s="8">
        <v>126</v>
      </c>
      <c r="D21" s="8">
        <v>11</v>
      </c>
      <c r="E21" s="8">
        <v>115</v>
      </c>
      <c r="F21" s="9">
        <f t="shared" si="1"/>
        <v>8.7301587301587297E-2</v>
      </c>
      <c r="G21" s="9">
        <f t="shared" si="0"/>
        <v>0.91269841269841268</v>
      </c>
      <c r="H21" s="1"/>
    </row>
    <row r="22" spans="1:8" ht="15.75" x14ac:dyDescent="0.25">
      <c r="A22" s="10" t="s">
        <v>13</v>
      </c>
      <c r="B22" s="8">
        <v>6</v>
      </c>
      <c r="C22" s="8">
        <v>126</v>
      </c>
      <c r="D22" s="8">
        <v>61</v>
      </c>
      <c r="E22" s="8">
        <v>65</v>
      </c>
      <c r="F22" s="9">
        <f t="shared" si="1"/>
        <v>0.48412698412698413</v>
      </c>
      <c r="G22" s="9">
        <f t="shared" si="0"/>
        <v>0.51587301587301593</v>
      </c>
      <c r="H22" s="1"/>
    </row>
    <row r="23" spans="1:8" ht="15.75" x14ac:dyDescent="0.25">
      <c r="A23" s="10" t="s">
        <v>14</v>
      </c>
      <c r="B23" s="8">
        <v>2</v>
      </c>
      <c r="C23" s="8">
        <v>42</v>
      </c>
      <c r="D23" s="8">
        <v>1</v>
      </c>
      <c r="E23" s="8">
        <v>41</v>
      </c>
      <c r="F23" s="9">
        <f t="shared" si="1"/>
        <v>2.3809523809523808E-2</v>
      </c>
      <c r="G23" s="9">
        <f t="shared" si="0"/>
        <v>0.97619047619047616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148</v>
      </c>
      <c r="E24" s="12">
        <f>SUM(E16:E23)</f>
        <v>692</v>
      </c>
      <c r="F24" s="13">
        <f>D24/C24</f>
        <v>0.1761904761904762</v>
      </c>
      <c r="G24" s="13">
        <f>E24/C24</f>
        <v>0.82380952380952377</v>
      </c>
      <c r="H2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H24"/>
  <sheetViews>
    <sheetView topLeftCell="A4"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22</v>
      </c>
      <c r="E16" s="8">
        <v>138</v>
      </c>
      <c r="F16" s="9">
        <f>D16/C16</f>
        <v>0.13750000000000001</v>
      </c>
      <c r="G16" s="9">
        <f>E16/C16</f>
        <v>0.86250000000000004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15</v>
      </c>
      <c r="E17" s="8">
        <v>105</v>
      </c>
      <c r="F17" s="9">
        <f>D17/C17</f>
        <v>0.125</v>
      </c>
      <c r="G17" s="9">
        <f t="shared" ref="G17:G23" si="0">E17/C17</f>
        <v>0.875</v>
      </c>
      <c r="H17" s="1"/>
    </row>
    <row r="18" spans="1:8" ht="15.75" x14ac:dyDescent="0.2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 x14ac:dyDescent="0.25">
      <c r="A19" s="10" t="s">
        <v>10</v>
      </c>
      <c r="B19" s="8">
        <v>3</v>
      </c>
      <c r="C19" s="8">
        <v>60</v>
      </c>
      <c r="D19" s="8">
        <v>23</v>
      </c>
      <c r="E19" s="8">
        <v>37</v>
      </c>
      <c r="F19" s="9">
        <f t="shared" si="1"/>
        <v>0.38333333333333336</v>
      </c>
      <c r="G19" s="9">
        <f t="shared" si="0"/>
        <v>0.6166666666666667</v>
      </c>
      <c r="H19" s="1"/>
    </row>
    <row r="20" spans="1:8" ht="15.75" x14ac:dyDescent="0.25">
      <c r="A20" s="10" t="s">
        <v>11</v>
      </c>
      <c r="B20" s="8">
        <v>6</v>
      </c>
      <c r="C20" s="8">
        <v>120</v>
      </c>
      <c r="D20" s="8">
        <v>17</v>
      </c>
      <c r="E20" s="8">
        <v>103</v>
      </c>
      <c r="F20" s="9">
        <f t="shared" si="1"/>
        <v>0.14166666666666666</v>
      </c>
      <c r="G20" s="9">
        <f t="shared" si="0"/>
        <v>0.85833333333333328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22</v>
      </c>
      <c r="E21" s="8">
        <v>98</v>
      </c>
      <c r="F21" s="9">
        <f t="shared" si="1"/>
        <v>0.18333333333333332</v>
      </c>
      <c r="G21" s="9">
        <f t="shared" si="0"/>
        <v>0.81666666666666665</v>
      </c>
      <c r="H21" s="1"/>
    </row>
    <row r="22" spans="1:8" ht="15.75" x14ac:dyDescent="0.25">
      <c r="A22" s="10" t="s">
        <v>13</v>
      </c>
      <c r="B22" s="8">
        <v>6</v>
      </c>
      <c r="C22" s="8">
        <v>120</v>
      </c>
      <c r="D22" s="8">
        <v>81</v>
      </c>
      <c r="E22" s="8">
        <v>39</v>
      </c>
      <c r="F22" s="9">
        <f t="shared" si="1"/>
        <v>0.67500000000000004</v>
      </c>
      <c r="G22" s="9">
        <f t="shared" si="0"/>
        <v>0.32500000000000001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1</v>
      </c>
      <c r="E23" s="8">
        <v>39</v>
      </c>
      <c r="F23" s="9">
        <f t="shared" si="1"/>
        <v>2.5000000000000001E-2</v>
      </c>
      <c r="G23" s="9">
        <f t="shared" si="0"/>
        <v>0.97499999999999998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800</v>
      </c>
      <c r="D24" s="12">
        <f>SUM(D16:D23)</f>
        <v>188</v>
      </c>
      <c r="E24" s="12">
        <f>SUM(E16:E23)</f>
        <v>612</v>
      </c>
      <c r="F24" s="13">
        <f>D24/C24</f>
        <v>0.23499999999999999</v>
      </c>
      <c r="G24" s="13">
        <f>E24/C24</f>
        <v>0.76500000000000001</v>
      </c>
      <c r="H24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H24"/>
  <sheetViews>
    <sheetView topLeftCell="A4"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168</v>
      </c>
      <c r="D16" s="8">
        <v>20</v>
      </c>
      <c r="E16" s="8">
        <v>148</v>
      </c>
      <c r="F16" s="9">
        <f>D16/C16</f>
        <v>0.11904761904761904</v>
      </c>
      <c r="G16" s="9">
        <f>E16/C16</f>
        <v>0.88095238095238093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126</v>
      </c>
      <c r="D17" s="8">
        <v>19</v>
      </c>
      <c r="E17" s="8">
        <v>107</v>
      </c>
      <c r="F17" s="9">
        <f>D17/C17</f>
        <v>0.15079365079365079</v>
      </c>
      <c r="G17" s="9">
        <f t="shared" ref="G17:G23" si="0">E17/C17</f>
        <v>0.84920634920634919</v>
      </c>
      <c r="H17" s="1"/>
    </row>
    <row r="18" spans="1:8" ht="15.75" x14ac:dyDescent="0.25">
      <c r="A18" s="10" t="s">
        <v>9</v>
      </c>
      <c r="B18" s="8">
        <v>3</v>
      </c>
      <c r="C18" s="8">
        <v>63</v>
      </c>
      <c r="D18" s="8">
        <v>3</v>
      </c>
      <c r="E18" s="8">
        <v>57</v>
      </c>
      <c r="F18" s="9">
        <f t="shared" ref="F18:F23" si="1">D18/C18</f>
        <v>4.7619047619047616E-2</v>
      </c>
      <c r="G18" s="9">
        <f t="shared" si="0"/>
        <v>0.90476190476190477</v>
      </c>
      <c r="H18" s="1"/>
    </row>
    <row r="19" spans="1:8" ht="15.75" x14ac:dyDescent="0.25">
      <c r="A19" s="10" t="s">
        <v>10</v>
      </c>
      <c r="B19" s="8">
        <v>3</v>
      </c>
      <c r="C19" s="8">
        <v>63</v>
      </c>
      <c r="D19" s="8">
        <v>10</v>
      </c>
      <c r="E19" s="8">
        <v>53</v>
      </c>
      <c r="F19" s="9">
        <f t="shared" si="1"/>
        <v>0.15873015873015872</v>
      </c>
      <c r="G19" s="9">
        <f t="shared" si="0"/>
        <v>0.84126984126984128</v>
      </c>
      <c r="H19" s="1"/>
    </row>
    <row r="20" spans="1:8" ht="15.75" x14ac:dyDescent="0.25">
      <c r="A20" s="10" t="s">
        <v>11</v>
      </c>
      <c r="B20" s="8">
        <v>6</v>
      </c>
      <c r="C20" s="8">
        <v>126</v>
      </c>
      <c r="D20" s="8">
        <v>20</v>
      </c>
      <c r="E20" s="8">
        <v>106</v>
      </c>
      <c r="F20" s="9">
        <f t="shared" si="1"/>
        <v>0.15873015873015872</v>
      </c>
      <c r="G20" s="9">
        <f t="shared" si="0"/>
        <v>0.84126984126984128</v>
      </c>
      <c r="H20" s="1"/>
    </row>
    <row r="21" spans="1:8" ht="15.75" x14ac:dyDescent="0.25">
      <c r="A21" s="10" t="s">
        <v>12</v>
      </c>
      <c r="B21" s="8">
        <v>6</v>
      </c>
      <c r="C21" s="8">
        <v>126</v>
      </c>
      <c r="D21" s="8">
        <v>17</v>
      </c>
      <c r="E21" s="8">
        <v>109</v>
      </c>
      <c r="F21" s="9">
        <f t="shared" si="1"/>
        <v>0.13492063492063491</v>
      </c>
      <c r="G21" s="9">
        <f t="shared" si="0"/>
        <v>0.86507936507936511</v>
      </c>
      <c r="H21" s="1"/>
    </row>
    <row r="22" spans="1:8" ht="15.75" x14ac:dyDescent="0.25">
      <c r="A22" s="10" t="s">
        <v>13</v>
      </c>
      <c r="B22" s="8">
        <v>6</v>
      </c>
      <c r="C22" s="8">
        <v>126</v>
      </c>
      <c r="D22" s="8">
        <v>31</v>
      </c>
      <c r="E22" s="8">
        <v>95</v>
      </c>
      <c r="F22" s="9">
        <f t="shared" si="1"/>
        <v>0.24603174603174602</v>
      </c>
      <c r="G22" s="9">
        <f t="shared" si="0"/>
        <v>0.75396825396825395</v>
      </c>
      <c r="H22" s="1"/>
    </row>
    <row r="23" spans="1:8" ht="15.75" x14ac:dyDescent="0.25">
      <c r="A23" s="10" t="s">
        <v>14</v>
      </c>
      <c r="B23" s="8">
        <v>2</v>
      </c>
      <c r="C23" s="8">
        <v>42</v>
      </c>
      <c r="D23" s="8">
        <v>0</v>
      </c>
      <c r="E23" s="8">
        <v>42</v>
      </c>
      <c r="F23" s="9">
        <f t="shared" si="1"/>
        <v>0</v>
      </c>
      <c r="G23" s="9">
        <f t="shared" si="0"/>
        <v>1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120</v>
      </c>
      <c r="E24" s="12">
        <f>SUM(E16:E23)</f>
        <v>717</v>
      </c>
      <c r="F24" s="13">
        <f>D24/C24</f>
        <v>0.14285714285714285</v>
      </c>
      <c r="G24" s="13">
        <f>E24/C24</f>
        <v>0.85357142857142854</v>
      </c>
      <c r="H24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16</v>
      </c>
      <c r="E16" s="8">
        <v>144</v>
      </c>
      <c r="F16" s="9">
        <f>D16/C16</f>
        <v>0.1</v>
      </c>
      <c r="G16" s="9">
        <f>E16/C16</f>
        <v>0.9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22</v>
      </c>
      <c r="E17" s="8">
        <v>98</v>
      </c>
      <c r="F17" s="9">
        <f>D17/C17</f>
        <v>0.18333333333333332</v>
      </c>
      <c r="G17" s="9">
        <f t="shared" ref="G17:G23" si="0">E17/C17</f>
        <v>0.81666666666666665</v>
      </c>
      <c r="H17" s="1"/>
    </row>
    <row r="18" spans="1:8" ht="15.75" x14ac:dyDescent="0.25">
      <c r="A18" s="10" t="s">
        <v>9</v>
      </c>
      <c r="B18" s="8">
        <v>3</v>
      </c>
      <c r="C18" s="8">
        <v>60</v>
      </c>
      <c r="D18" s="8">
        <v>2</v>
      </c>
      <c r="E18" s="8">
        <v>58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 x14ac:dyDescent="0.25">
      <c r="A19" s="10" t="s">
        <v>10</v>
      </c>
      <c r="B19" s="8">
        <v>3</v>
      </c>
      <c r="C19" s="8">
        <v>60</v>
      </c>
      <c r="D19" s="8">
        <v>6</v>
      </c>
      <c r="E19" s="8">
        <v>54</v>
      </c>
      <c r="F19" s="9">
        <f t="shared" si="1"/>
        <v>0.1</v>
      </c>
      <c r="G19" s="9">
        <f t="shared" si="0"/>
        <v>0.9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9</v>
      </c>
      <c r="E20" s="8">
        <v>91</v>
      </c>
      <c r="F20" s="9">
        <f t="shared" si="1"/>
        <v>0.09</v>
      </c>
      <c r="G20" s="9">
        <f t="shared" si="0"/>
        <v>0.91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16</v>
      </c>
      <c r="E21" s="8">
        <v>104</v>
      </c>
      <c r="F21" s="9">
        <f t="shared" si="1"/>
        <v>0.13333333333333333</v>
      </c>
      <c r="G21" s="9">
        <f t="shared" si="0"/>
        <v>0.8666666666666667</v>
      </c>
      <c r="H21" s="1"/>
    </row>
    <row r="22" spans="1:8" ht="15.75" x14ac:dyDescent="0.25">
      <c r="A22" s="10" t="s">
        <v>13</v>
      </c>
      <c r="B22" s="8">
        <v>5</v>
      </c>
      <c r="C22" s="8">
        <v>100</v>
      </c>
      <c r="D22" s="8">
        <v>35</v>
      </c>
      <c r="E22" s="8">
        <v>65</v>
      </c>
      <c r="F22" s="9">
        <f t="shared" si="1"/>
        <v>0.35</v>
      </c>
      <c r="G22" s="9">
        <f t="shared" si="0"/>
        <v>0.65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0</v>
      </c>
      <c r="E23" s="8">
        <v>40</v>
      </c>
      <c r="F23" s="9">
        <f t="shared" si="1"/>
        <v>0</v>
      </c>
      <c r="G23" s="9">
        <f t="shared" si="0"/>
        <v>1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106</v>
      </c>
      <c r="E24" s="12">
        <f>SUM(E16:E23)</f>
        <v>654</v>
      </c>
      <c r="F24" s="13">
        <f>D24/C24</f>
        <v>0.13947368421052631</v>
      </c>
      <c r="G24" s="13">
        <f>E24/C24</f>
        <v>0.86052631578947369</v>
      </c>
      <c r="H24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184</v>
      </c>
      <c r="D16" s="8">
        <v>24</v>
      </c>
      <c r="E16" s="8">
        <v>160</v>
      </c>
      <c r="F16" s="9">
        <f>D16/C16</f>
        <v>0.13043478260869565</v>
      </c>
      <c r="G16" s="9">
        <f>E16/C16</f>
        <v>0.86956521739130432</v>
      </c>
      <c r="H16" s="1"/>
    </row>
    <row r="17" spans="1:8" ht="15.75" customHeight="1" x14ac:dyDescent="0.25">
      <c r="A17" s="7" t="s">
        <v>15</v>
      </c>
      <c r="B17" s="8">
        <v>6</v>
      </c>
      <c r="C17" s="8">
        <v>138</v>
      </c>
      <c r="D17" s="8">
        <v>13</v>
      </c>
      <c r="E17" s="8">
        <v>125</v>
      </c>
      <c r="F17" s="9">
        <f>D17/C17</f>
        <v>9.420289855072464E-2</v>
      </c>
      <c r="G17" s="9">
        <f t="shared" ref="G17:G23" si="0">E17/C17</f>
        <v>0.90579710144927539</v>
      </c>
      <c r="H17" s="1"/>
    </row>
    <row r="18" spans="1:8" ht="15.75" x14ac:dyDescent="0.25">
      <c r="A18" s="10" t="s">
        <v>9</v>
      </c>
      <c r="B18" s="8">
        <v>3</v>
      </c>
      <c r="C18" s="8">
        <v>69</v>
      </c>
      <c r="D18" s="8">
        <v>21</v>
      </c>
      <c r="E18" s="8">
        <v>48</v>
      </c>
      <c r="F18" s="9">
        <f t="shared" ref="F18:F23" si="1">D18/C18</f>
        <v>0.30434782608695654</v>
      </c>
      <c r="G18" s="9">
        <f t="shared" si="0"/>
        <v>0.69565217391304346</v>
      </c>
      <c r="H18" s="1"/>
    </row>
    <row r="19" spans="1:8" ht="15.75" x14ac:dyDescent="0.25">
      <c r="A19" s="10" t="s">
        <v>10</v>
      </c>
      <c r="B19" s="8">
        <v>3</v>
      </c>
      <c r="C19" s="8">
        <v>69</v>
      </c>
      <c r="D19" s="8">
        <v>7</v>
      </c>
      <c r="E19" s="8">
        <v>62</v>
      </c>
      <c r="F19" s="9">
        <f t="shared" si="1"/>
        <v>0.10144927536231885</v>
      </c>
      <c r="G19" s="9">
        <f t="shared" si="0"/>
        <v>0.89855072463768115</v>
      </c>
      <c r="H19" s="1"/>
    </row>
    <row r="20" spans="1:8" ht="15.75" x14ac:dyDescent="0.25">
      <c r="A20" s="10" t="s">
        <v>11</v>
      </c>
      <c r="B20" s="8">
        <v>5</v>
      </c>
      <c r="C20" s="8">
        <v>115</v>
      </c>
      <c r="D20" s="8">
        <v>8</v>
      </c>
      <c r="E20" s="8">
        <v>107</v>
      </c>
      <c r="F20" s="9">
        <f t="shared" si="1"/>
        <v>6.9565217391304349E-2</v>
      </c>
      <c r="G20" s="9">
        <f t="shared" si="0"/>
        <v>0.93043478260869561</v>
      </c>
      <c r="H20" s="1"/>
    </row>
    <row r="21" spans="1:8" ht="15.75" x14ac:dyDescent="0.25">
      <c r="A21" s="10" t="s">
        <v>12</v>
      </c>
      <c r="B21" s="8">
        <v>6</v>
      </c>
      <c r="C21" s="8">
        <v>138</v>
      </c>
      <c r="D21" s="8">
        <v>12</v>
      </c>
      <c r="E21" s="8">
        <v>126</v>
      </c>
      <c r="F21" s="9">
        <f t="shared" si="1"/>
        <v>8.6956521739130432E-2</v>
      </c>
      <c r="G21" s="9">
        <f t="shared" si="0"/>
        <v>0.91304347826086951</v>
      </c>
      <c r="H21" s="1"/>
    </row>
    <row r="22" spans="1:8" ht="15.75" x14ac:dyDescent="0.25">
      <c r="A22" s="10" t="s">
        <v>13</v>
      </c>
      <c r="B22" s="8">
        <v>5</v>
      </c>
      <c r="C22" s="8">
        <v>115</v>
      </c>
      <c r="D22" s="8">
        <v>31</v>
      </c>
      <c r="E22" s="8">
        <v>84</v>
      </c>
      <c r="F22" s="9">
        <f t="shared" si="1"/>
        <v>0.26956521739130435</v>
      </c>
      <c r="G22" s="9">
        <f t="shared" si="0"/>
        <v>0.73043478260869565</v>
      </c>
      <c r="H22" s="1"/>
    </row>
    <row r="23" spans="1:8" ht="15.75" x14ac:dyDescent="0.25">
      <c r="A23" s="10" t="s">
        <v>14</v>
      </c>
      <c r="B23" s="8">
        <v>2</v>
      </c>
      <c r="C23" s="8">
        <v>46</v>
      </c>
      <c r="D23" s="8">
        <v>0</v>
      </c>
      <c r="E23" s="8">
        <v>46</v>
      </c>
      <c r="F23" s="9">
        <f t="shared" si="1"/>
        <v>0</v>
      </c>
      <c r="G23" s="9">
        <f t="shared" si="0"/>
        <v>1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874</v>
      </c>
      <c r="D24" s="12">
        <f>SUM(D16:D23)</f>
        <v>116</v>
      </c>
      <c r="E24" s="12">
        <f>SUM(E16:E23)</f>
        <v>758</v>
      </c>
      <c r="F24" s="13">
        <f>D24/C24</f>
        <v>0.13272311212814644</v>
      </c>
      <c r="G24" s="13">
        <f>E24/C24</f>
        <v>0.86727688787185353</v>
      </c>
      <c r="H2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GENNAIO 2020</vt:lpstr>
      <vt:lpstr>FEBBRAIO 2020</vt:lpstr>
      <vt:lpstr>MARZO 2020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Segreteria 1</cp:lastModifiedBy>
  <cp:lastPrinted>2019-07-11T08:22:18Z</cp:lastPrinted>
  <dcterms:created xsi:type="dcterms:W3CDTF">2015-03-11T10:55:53Z</dcterms:created>
  <dcterms:modified xsi:type="dcterms:W3CDTF">2020-04-27T10:06:44Z</dcterms:modified>
</cp:coreProperties>
</file>